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61" i="1" l="1"/>
  <c r="G56" i="1"/>
  <c r="G55" i="1"/>
  <c r="G54" i="1"/>
  <c r="G53" i="1"/>
  <c r="G60" i="1"/>
  <c r="G59" i="1"/>
  <c r="G48" i="1"/>
  <c r="G47" i="1"/>
  <c r="G31" i="1"/>
  <c r="G46" i="1"/>
  <c r="G45" i="1"/>
  <c r="G44" i="1"/>
  <c r="G43" i="1"/>
  <c r="G51" i="1"/>
  <c r="G41" i="1"/>
  <c r="G40" i="1"/>
  <c r="G39" i="1"/>
  <c r="G37" i="1"/>
  <c r="G38" i="1"/>
  <c r="G42" i="1"/>
  <c r="G36" i="1"/>
  <c r="G35" i="1"/>
  <c r="G34" i="1"/>
  <c r="H21" i="1" l="1"/>
  <c r="G32" i="1"/>
  <c r="G33" i="1"/>
  <c r="H22" i="1" l="1"/>
  <c r="H23" i="1" l="1"/>
  <c r="H25" i="1" s="1"/>
</calcChain>
</file>

<file path=xl/sharedStrings.xml><?xml version="1.0" encoding="utf-8"?>
<sst xmlns="http://schemas.openxmlformats.org/spreadsheetml/2006/main" count="72" uniqueCount="65">
  <si>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</si>
  <si>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</si>
  <si>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</si>
  <si>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</si>
  <si>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</si>
  <si>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</si>
  <si>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</si>
  <si>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</si>
  <si>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</si>
  <si>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</si>
  <si>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</si>
  <si>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</si>
  <si>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</si>
  <si>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</si>
  <si>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</si>
  <si>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</si>
  <si>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</si>
  <si>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</si>
  <si>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</si>
  <si>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</si>
  <si>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</si>
  <si>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</si>
  <si>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</si>
  <si>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</si>
  <si>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</si>
  <si>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</si>
  <si>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Индивидуальные испытания аэрационных проемов кухни, шт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</si>
  <si>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Лесная, д.15</t>
  </si>
  <si>
    <t>1.4. Площадь жилых помещений-  1721,5  кв.м.</t>
  </si>
  <si>
    <t>1.5.МКД- 3 этажа, 4 подъезда</t>
  </si>
  <si>
    <t>1.6. Количество квартир: 36</t>
  </si>
  <si>
    <t>1.8. Кадастровый номер 66:11:1801004:1089</t>
  </si>
  <si>
    <t>1.9. Год постройки: 1992</t>
  </si>
  <si>
    <t>Обслуживание прибора учета отопления, мес</t>
  </si>
  <si>
    <t>1.1. Отчётный период : 2022год.</t>
  </si>
  <si>
    <t>Предыдущий остаток на 01.01.2022г, (руб)</t>
  </si>
  <si>
    <t>Остаток денежных средств на 01.01.2023г., (руб)</t>
  </si>
  <si>
    <t>техническое  обслуживание ВДГО</t>
  </si>
  <si>
    <t xml:space="preserve">ревизия электрооборудования </t>
  </si>
  <si>
    <t>уборка снега с крыши  и козырьков МКД</t>
  </si>
  <si>
    <t>уборка  наледи и сосулек с шиферной крыши</t>
  </si>
  <si>
    <t>протяжка  контактов в электрощите кв.7</t>
  </si>
  <si>
    <t xml:space="preserve">замена автоматов в межэтажных электрических щита </t>
  </si>
  <si>
    <t>чистка канализационного выпуска в третьем подъезде</t>
  </si>
  <si>
    <t>2022г.</t>
  </si>
  <si>
    <t>Изготовление крышек для закрытия распределительных коробок</t>
  </si>
  <si>
    <t>Замена электрооборудования в эл.щите кв 9</t>
  </si>
  <si>
    <t>ремонт полотенцесушителя в подвале во втором подъезде</t>
  </si>
  <si>
    <t>ремонт электрооборудования кв 30,36</t>
  </si>
  <si>
    <t>чистка промежуточного канализационного колодца в 3 подъезде</t>
  </si>
  <si>
    <t>ремонт электрооборудования кв 34</t>
  </si>
  <si>
    <t>Скашивание травы на придомовой территории</t>
  </si>
  <si>
    <t>Израсходовано денежных средств за 2022год (руб)</t>
  </si>
  <si>
    <t>Замена крана на узле учета ХВС, шт</t>
  </si>
  <si>
    <t>Подготовка места в эл. щите для установки счетчика</t>
  </si>
  <si>
    <t>1.7. Степень износа:  28%</t>
  </si>
  <si>
    <t>Подготовка места в эл. щите  , шт</t>
  </si>
  <si>
    <t>Замена пружины, закрытие подвального окна,шт</t>
  </si>
  <si>
    <t>Подключение эл. счетчика кв 3 в электрощите, шт</t>
  </si>
  <si>
    <t>Устранение утечки на узле учета отопления в подвале МКД</t>
  </si>
  <si>
    <t>Утепление чердачного помещения, кв.9</t>
  </si>
  <si>
    <t>Чистка шиферной крыши, ч/ч</t>
  </si>
  <si>
    <t>Специалист по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</si>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</sst>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E75" sqref="E7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6" spans="1:9" x14ac:dyDescent="0.25">
      <c r="A6" s="14" t="s">
        <v>1</v>
      </c>
      <c r="B6" s="15"/>
      <c r="C6" s="15"/>
      <c r="D6" s="15"/>
      <c r="E6" s="15"/>
      <c r="F6" s="15"/>
      <c r="G6" s="15"/>
      <c r="H6" s="15"/>
      <c r="I6" s="15"/>
    </row>
    <row r="7" spans="1:9" s="6" customFormat="1" x14ac:dyDescent="0.25">
      <c r="A7" t="s">
        <v>34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28</v>
      </c>
    </row>
    <row r="11" spans="1:9" s="6" customFormat="1" x14ac:dyDescent="0.25">
      <c r="A11" t="s">
        <v>29</v>
      </c>
    </row>
    <row r="12" spans="1:9" s="6" customFormat="1" x14ac:dyDescent="0.25">
      <c r="A12" t="s">
        <v>30</v>
      </c>
    </row>
    <row r="13" spans="1:9" s="6" customFormat="1" x14ac:dyDescent="0.25">
      <c r="A13" t="s">
        <v>55</v>
      </c>
    </row>
    <row r="14" spans="1:9" s="6" customFormat="1" x14ac:dyDescent="0.25">
      <c r="A14" t="s">
        <v>31</v>
      </c>
    </row>
    <row r="15" spans="1:9" s="6" customFormat="1" x14ac:dyDescent="0.25">
      <c r="A15" t="s">
        <v>32</v>
      </c>
    </row>
    <row r="17" spans="1:9" x14ac:dyDescent="0.25">
      <c r="A17" s="16" t="s">
        <v>2</v>
      </c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25">
      <c r="A18" s="18" t="s">
        <v>6</v>
      </c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7" t="s">
        <v>3</v>
      </c>
      <c r="B19" s="9"/>
      <c r="C19" s="9"/>
      <c r="D19" s="9"/>
      <c r="E19" s="9"/>
      <c r="F19" s="9"/>
      <c r="G19" s="8"/>
      <c r="H19" s="10">
        <v>375715.14</v>
      </c>
      <c r="I19" s="11"/>
    </row>
    <row r="20" spans="1:9" x14ac:dyDescent="0.25">
      <c r="A20" s="7" t="s">
        <v>4</v>
      </c>
      <c r="B20" s="9"/>
      <c r="C20" s="9"/>
      <c r="D20" s="9"/>
      <c r="E20" s="9"/>
      <c r="F20" s="9"/>
      <c r="G20" s="8"/>
      <c r="H20" s="10">
        <v>380493</v>
      </c>
      <c r="I20" s="11"/>
    </row>
    <row r="21" spans="1:9" x14ac:dyDescent="0.25">
      <c r="A21" s="7" t="s">
        <v>15</v>
      </c>
      <c r="B21" s="9"/>
      <c r="C21" s="9"/>
      <c r="D21" s="9"/>
      <c r="E21" s="9"/>
      <c r="F21" s="9"/>
      <c r="G21" s="8"/>
      <c r="H21" s="10">
        <f>SUM(H20-H19)</f>
        <v>4777.859999999986</v>
      </c>
      <c r="I21" s="11"/>
    </row>
    <row r="22" spans="1:9" x14ac:dyDescent="0.25">
      <c r="A22" s="7" t="s">
        <v>5</v>
      </c>
      <c r="B22" s="9"/>
      <c r="C22" s="9"/>
      <c r="D22" s="9"/>
      <c r="E22" s="9"/>
      <c r="F22" s="9"/>
      <c r="G22" s="8"/>
      <c r="H22" s="10">
        <f>SUM(H20/H19)*100</f>
        <v>101.27167087277877</v>
      </c>
      <c r="I22" s="11"/>
    </row>
    <row r="23" spans="1:9" x14ac:dyDescent="0.25">
      <c r="A23" s="7" t="s">
        <v>52</v>
      </c>
      <c r="B23" s="9"/>
      <c r="C23" s="9"/>
      <c r="D23" s="9"/>
      <c r="E23" s="9"/>
      <c r="F23" s="9"/>
      <c r="G23" s="8"/>
      <c r="H23" s="10">
        <f>SUM(G61)</f>
        <v>221007.94500000001</v>
      </c>
      <c r="I23" s="11"/>
    </row>
    <row r="24" spans="1:9" x14ac:dyDescent="0.25">
      <c r="A24" s="7" t="s">
        <v>35</v>
      </c>
      <c r="B24" s="9"/>
      <c r="C24" s="9"/>
      <c r="D24" s="9"/>
      <c r="E24" s="9"/>
      <c r="F24" s="9"/>
      <c r="G24" s="8"/>
      <c r="H24" s="10">
        <v>-45571.62</v>
      </c>
      <c r="I24" s="11"/>
    </row>
    <row r="25" spans="1:9" x14ac:dyDescent="0.25">
      <c r="A25" s="7" t="s">
        <v>36</v>
      </c>
      <c r="B25" s="9"/>
      <c r="C25" s="9"/>
      <c r="D25" s="9"/>
      <c r="E25" s="9"/>
      <c r="F25" s="9"/>
      <c r="G25" s="8"/>
      <c r="H25" s="10">
        <f>SUM(H20+H24-H23)</f>
        <v>113913.435</v>
      </c>
      <c r="I25" s="11"/>
    </row>
    <row r="27" spans="1:9" x14ac:dyDescent="0.25">
      <c r="A27" s="20" t="s">
        <v>7</v>
      </c>
      <c r="B27" s="19"/>
      <c r="C27" s="19"/>
      <c r="D27" s="19"/>
      <c r="E27" s="19"/>
      <c r="F27" s="19"/>
      <c r="G27" s="19"/>
      <c r="H27" s="19"/>
      <c r="I27" s="19"/>
    </row>
    <row r="28" spans="1:9" x14ac:dyDescent="0.25">
      <c r="A28" s="1" t="s">
        <v>8</v>
      </c>
    </row>
    <row r="30" spans="1:9" ht="35.25" customHeight="1" x14ac:dyDescent="0.25">
      <c r="A30" s="7" t="s">
        <v>10</v>
      </c>
      <c r="B30" s="8"/>
      <c r="C30" s="7" t="s">
        <v>13</v>
      </c>
      <c r="D30" s="8"/>
      <c r="E30" s="7" t="s">
        <v>12</v>
      </c>
      <c r="F30" s="8"/>
      <c r="G30" s="7" t="s">
        <v>11</v>
      </c>
      <c r="H30" s="8"/>
      <c r="I30" s="2" t="s">
        <v>9</v>
      </c>
    </row>
    <row r="31" spans="1:9" x14ac:dyDescent="0.25">
      <c r="A31" s="7" t="s">
        <v>33</v>
      </c>
      <c r="B31" s="8"/>
      <c r="C31" s="7">
        <v>3</v>
      </c>
      <c r="D31" s="8"/>
      <c r="E31" s="7">
        <v>1600</v>
      </c>
      <c r="F31" s="8"/>
      <c r="G31" s="7">
        <f>SUM(C31*E31)</f>
        <v>4800</v>
      </c>
      <c r="H31" s="8"/>
      <c r="I31" s="3" t="s">
        <v>44</v>
      </c>
    </row>
    <row r="32" spans="1:9" x14ac:dyDescent="0.25">
      <c r="A32" s="7" t="s">
        <v>33</v>
      </c>
      <c r="B32" s="8"/>
      <c r="C32" s="7">
        <v>9</v>
      </c>
      <c r="D32" s="8"/>
      <c r="E32" s="7">
        <v>1800</v>
      </c>
      <c r="F32" s="8"/>
      <c r="G32" s="7">
        <f>SUM(C32*E32)</f>
        <v>16200</v>
      </c>
      <c r="H32" s="8"/>
      <c r="I32" s="3" t="s">
        <v>44</v>
      </c>
    </row>
    <row r="33" spans="1:9" ht="30.75" customHeight="1" x14ac:dyDescent="0.25">
      <c r="A33" s="7" t="s">
        <v>26</v>
      </c>
      <c r="B33" s="8"/>
      <c r="C33" s="7">
        <v>21</v>
      </c>
      <c r="D33" s="8"/>
      <c r="E33" s="7">
        <v>120</v>
      </c>
      <c r="F33" s="8"/>
      <c r="G33" s="7">
        <f t="shared" ref="G33" si="0">SUM(C33*E33)</f>
        <v>2520</v>
      </c>
      <c r="H33" s="8"/>
      <c r="I33" s="3">
        <v>44592</v>
      </c>
    </row>
    <row r="34" spans="1:9" ht="30.75" customHeight="1" x14ac:dyDescent="0.25">
      <c r="A34" s="7" t="s">
        <v>26</v>
      </c>
      <c r="B34" s="8"/>
      <c r="C34" s="7">
        <v>19</v>
      </c>
      <c r="D34" s="8"/>
      <c r="E34" s="7">
        <v>150</v>
      </c>
      <c r="F34" s="8"/>
      <c r="G34" s="7">
        <f t="shared" ref="G34:G35" si="1">SUM(C34*E34)</f>
        <v>2850</v>
      </c>
      <c r="H34" s="8"/>
      <c r="I34" s="3">
        <v>44720</v>
      </c>
    </row>
    <row r="35" spans="1:9" ht="30.75" customHeight="1" x14ac:dyDescent="0.25">
      <c r="A35" s="7" t="s">
        <v>26</v>
      </c>
      <c r="B35" s="8"/>
      <c r="C35" s="7">
        <v>26</v>
      </c>
      <c r="D35" s="8"/>
      <c r="E35" s="7">
        <v>150</v>
      </c>
      <c r="F35" s="8"/>
      <c r="G35" s="7">
        <f t="shared" si="1"/>
        <v>3900</v>
      </c>
      <c r="H35" s="8"/>
      <c r="I35" s="3">
        <v>44851</v>
      </c>
    </row>
    <row r="36" spans="1:9" ht="29.25" customHeight="1" x14ac:dyDescent="0.25">
      <c r="A36" s="7" t="s">
        <v>26</v>
      </c>
      <c r="B36" s="8"/>
      <c r="C36" s="7">
        <v>1</v>
      </c>
      <c r="D36" s="8"/>
      <c r="E36" s="7">
        <v>150</v>
      </c>
      <c r="F36" s="8"/>
      <c r="G36" s="7">
        <f t="shared" ref="G36" si="2">SUM(C36*E36)</f>
        <v>150</v>
      </c>
      <c r="H36" s="8"/>
      <c r="I36" s="3">
        <v>44910</v>
      </c>
    </row>
    <row r="37" spans="1:9" ht="15" customHeight="1" x14ac:dyDescent="0.25">
      <c r="A37" s="7" t="s">
        <v>37</v>
      </c>
      <c r="B37" s="8"/>
      <c r="C37" s="7">
        <v>150</v>
      </c>
      <c r="D37" s="8"/>
      <c r="E37" s="7">
        <v>63.36</v>
      </c>
      <c r="F37" s="8"/>
      <c r="G37" s="7">
        <f t="shared" ref="G37:G44" si="3">SUM(C37*E37)</f>
        <v>9504</v>
      </c>
      <c r="H37" s="8"/>
      <c r="I37" s="3">
        <v>44921</v>
      </c>
    </row>
    <row r="38" spans="1:9" x14ac:dyDescent="0.25">
      <c r="A38" s="7" t="s">
        <v>38</v>
      </c>
      <c r="B38" s="8"/>
      <c r="C38" s="7">
        <v>2</v>
      </c>
      <c r="D38" s="8"/>
      <c r="E38" s="7">
        <v>1268.3</v>
      </c>
      <c r="F38" s="8"/>
      <c r="G38" s="7">
        <f t="shared" si="3"/>
        <v>2536.6</v>
      </c>
      <c r="H38" s="8"/>
      <c r="I38" s="3">
        <v>44574</v>
      </c>
    </row>
    <row r="39" spans="1:9" ht="18" customHeight="1" x14ac:dyDescent="0.25">
      <c r="A39" s="7" t="s">
        <v>39</v>
      </c>
      <c r="B39" s="8"/>
      <c r="C39" s="7">
        <v>1</v>
      </c>
      <c r="D39" s="8"/>
      <c r="E39" s="7">
        <v>6242.4</v>
      </c>
      <c r="F39" s="8"/>
      <c r="G39" s="7">
        <f t="shared" ref="G39:G41" si="4">SUM(C39*E39)</f>
        <v>6242.4</v>
      </c>
      <c r="H39" s="8"/>
      <c r="I39" s="3">
        <v>44575</v>
      </c>
    </row>
    <row r="40" spans="1:9" ht="29.25" customHeight="1" x14ac:dyDescent="0.25">
      <c r="A40" s="7" t="s">
        <v>47</v>
      </c>
      <c r="B40" s="8"/>
      <c r="C40" s="7">
        <v>4</v>
      </c>
      <c r="D40" s="8"/>
      <c r="E40" s="7">
        <v>484.8</v>
      </c>
      <c r="F40" s="8"/>
      <c r="G40" s="7">
        <f t="shared" si="4"/>
        <v>1939.2</v>
      </c>
      <c r="H40" s="8"/>
      <c r="I40" s="3">
        <v>44695</v>
      </c>
    </row>
    <row r="41" spans="1:9" x14ac:dyDescent="0.25">
      <c r="A41" s="7" t="s">
        <v>40</v>
      </c>
      <c r="B41" s="8"/>
      <c r="C41" s="7">
        <v>1</v>
      </c>
      <c r="D41" s="8"/>
      <c r="E41" s="7">
        <v>5226</v>
      </c>
      <c r="F41" s="8"/>
      <c r="G41" s="7">
        <f t="shared" si="4"/>
        <v>5226</v>
      </c>
      <c r="H41" s="8"/>
      <c r="I41" s="3">
        <v>44620</v>
      </c>
    </row>
    <row r="42" spans="1:9" ht="18" customHeight="1" x14ac:dyDescent="0.25">
      <c r="A42" s="7" t="s">
        <v>41</v>
      </c>
      <c r="B42" s="8"/>
      <c r="C42" s="7">
        <v>1</v>
      </c>
      <c r="D42" s="8"/>
      <c r="E42" s="7">
        <v>2016</v>
      </c>
      <c r="F42" s="8"/>
      <c r="G42" s="7">
        <f t="shared" si="3"/>
        <v>2016</v>
      </c>
      <c r="H42" s="8"/>
      <c r="I42" s="3">
        <v>44621</v>
      </c>
    </row>
    <row r="43" spans="1:9" x14ac:dyDescent="0.25">
      <c r="A43" s="7" t="s">
        <v>42</v>
      </c>
      <c r="B43" s="8"/>
      <c r="C43" s="7">
        <v>10</v>
      </c>
      <c r="D43" s="8"/>
      <c r="E43" s="7">
        <v>1483.44</v>
      </c>
      <c r="F43" s="8"/>
      <c r="G43" s="7">
        <f t="shared" si="3"/>
        <v>14834.400000000001</v>
      </c>
      <c r="H43" s="8"/>
      <c r="I43" s="3">
        <v>44624</v>
      </c>
    </row>
    <row r="44" spans="1:9" ht="27" customHeight="1" x14ac:dyDescent="0.25">
      <c r="A44" s="7" t="s">
        <v>43</v>
      </c>
      <c r="B44" s="8"/>
      <c r="C44" s="7">
        <v>10</v>
      </c>
      <c r="D44" s="8"/>
      <c r="E44" s="7">
        <v>885.36</v>
      </c>
      <c r="F44" s="8"/>
      <c r="G44" s="7">
        <f t="shared" si="3"/>
        <v>8853.6</v>
      </c>
      <c r="H44" s="8"/>
      <c r="I44" s="3">
        <v>44651</v>
      </c>
    </row>
    <row r="45" spans="1:9" ht="30" customHeight="1" x14ac:dyDescent="0.25">
      <c r="A45" s="7" t="s">
        <v>45</v>
      </c>
      <c r="B45" s="8"/>
      <c r="C45" s="7">
        <v>3</v>
      </c>
      <c r="D45" s="8"/>
      <c r="E45" s="7">
        <v>99.6</v>
      </c>
      <c r="F45" s="8"/>
      <c r="G45" s="7">
        <f t="shared" ref="G45:G48" si="5">SUM(C45*E45)</f>
        <v>298.79999999999995</v>
      </c>
      <c r="H45" s="8"/>
      <c r="I45" s="3">
        <v>44678</v>
      </c>
    </row>
    <row r="46" spans="1:9" x14ac:dyDescent="0.25">
      <c r="A46" s="7" t="s">
        <v>46</v>
      </c>
      <c r="B46" s="8"/>
      <c r="C46" s="7">
        <v>3</v>
      </c>
      <c r="D46" s="8"/>
      <c r="E46" s="7">
        <v>837.2</v>
      </c>
      <c r="F46" s="8"/>
      <c r="G46" s="7">
        <f t="shared" si="5"/>
        <v>2511.6000000000004</v>
      </c>
      <c r="H46" s="8"/>
      <c r="I46" s="3">
        <v>44711</v>
      </c>
    </row>
    <row r="47" spans="1:9" x14ac:dyDescent="0.25">
      <c r="A47" s="7" t="s">
        <v>48</v>
      </c>
      <c r="B47" s="8"/>
      <c r="C47" s="7">
        <v>3</v>
      </c>
      <c r="D47" s="8"/>
      <c r="E47" s="7">
        <v>1074.4000000000001</v>
      </c>
      <c r="F47" s="8"/>
      <c r="G47" s="7">
        <f t="shared" si="5"/>
        <v>3223.2000000000003</v>
      </c>
      <c r="H47" s="8"/>
      <c r="I47" s="3">
        <v>44733</v>
      </c>
    </row>
    <row r="48" spans="1:9" ht="30.75" customHeight="1" x14ac:dyDescent="0.25">
      <c r="A48" s="7" t="s">
        <v>49</v>
      </c>
      <c r="B48" s="8"/>
      <c r="C48" s="7">
        <v>10</v>
      </c>
      <c r="D48" s="8"/>
      <c r="E48" s="7">
        <v>841.92</v>
      </c>
      <c r="F48" s="8"/>
      <c r="G48" s="7">
        <f t="shared" si="5"/>
        <v>8419.1999999999989</v>
      </c>
      <c r="H48" s="8"/>
      <c r="I48" s="3">
        <v>44739</v>
      </c>
    </row>
    <row r="49" spans="1:9" x14ac:dyDescent="0.25">
      <c r="A49" s="7" t="s">
        <v>50</v>
      </c>
      <c r="B49" s="8"/>
      <c r="C49" s="7">
        <v>1.87</v>
      </c>
      <c r="D49" s="8"/>
      <c r="E49" s="7">
        <v>505.03</v>
      </c>
      <c r="F49" s="8"/>
      <c r="G49" s="7">
        <v>944.4</v>
      </c>
      <c r="H49" s="8"/>
      <c r="I49" s="3">
        <v>44773</v>
      </c>
    </row>
    <row r="50" spans="1:9" x14ac:dyDescent="0.25">
      <c r="A50" s="7" t="s">
        <v>51</v>
      </c>
      <c r="B50" s="8"/>
      <c r="C50" s="7">
        <v>392</v>
      </c>
      <c r="D50" s="8"/>
      <c r="E50" s="7">
        <v>9.4779999999999998</v>
      </c>
      <c r="F50" s="8"/>
      <c r="G50" s="7">
        <v>3715.2</v>
      </c>
      <c r="H50" s="8"/>
      <c r="I50" s="3">
        <v>44770</v>
      </c>
    </row>
    <row r="51" spans="1:9" x14ac:dyDescent="0.25">
      <c r="A51" s="7" t="s">
        <v>53</v>
      </c>
      <c r="B51" s="8"/>
      <c r="C51" s="7">
        <v>1</v>
      </c>
      <c r="D51" s="8"/>
      <c r="E51" s="7">
        <v>2044.8</v>
      </c>
      <c r="F51" s="8"/>
      <c r="G51" s="7">
        <f t="shared" ref="G51" si="6">SUM(C51*E51)</f>
        <v>2044.8</v>
      </c>
      <c r="H51" s="8"/>
      <c r="I51" s="3">
        <v>44805</v>
      </c>
    </row>
    <row r="52" spans="1:9" x14ac:dyDescent="0.25">
      <c r="A52" s="7" t="s">
        <v>54</v>
      </c>
      <c r="B52" s="8"/>
      <c r="C52" s="7">
        <v>1</v>
      </c>
      <c r="D52" s="8"/>
      <c r="E52" s="7">
        <v>1678.8</v>
      </c>
      <c r="F52" s="8"/>
      <c r="G52" s="7">
        <v>1678.8</v>
      </c>
      <c r="H52" s="8"/>
      <c r="I52" s="3">
        <v>44824</v>
      </c>
    </row>
    <row r="53" spans="1:9" x14ac:dyDescent="0.25">
      <c r="A53" s="7" t="s">
        <v>56</v>
      </c>
      <c r="B53" s="8"/>
      <c r="C53" s="7">
        <v>1</v>
      </c>
      <c r="D53" s="8"/>
      <c r="E53" s="7">
        <v>1099.2</v>
      </c>
      <c r="F53" s="8"/>
      <c r="G53" s="7">
        <f t="shared" ref="G53:G56" si="7">SUM(C53*E53)</f>
        <v>1099.2</v>
      </c>
      <c r="H53" s="8"/>
      <c r="I53" s="3">
        <v>44832</v>
      </c>
    </row>
    <row r="54" spans="1:9" x14ac:dyDescent="0.25">
      <c r="A54" s="7" t="s">
        <v>57</v>
      </c>
      <c r="B54" s="8"/>
      <c r="C54" s="7">
        <v>2</v>
      </c>
      <c r="D54" s="8"/>
      <c r="E54" s="7">
        <v>493.32</v>
      </c>
      <c r="F54" s="8"/>
      <c r="G54" s="7">
        <f t="shared" si="7"/>
        <v>986.64</v>
      </c>
      <c r="H54" s="8"/>
      <c r="I54" s="3">
        <v>44873</v>
      </c>
    </row>
    <row r="55" spans="1:9" x14ac:dyDescent="0.25">
      <c r="A55" s="7" t="s">
        <v>58</v>
      </c>
      <c r="B55" s="8"/>
      <c r="C55" s="7">
        <v>1</v>
      </c>
      <c r="D55" s="8"/>
      <c r="E55" s="7">
        <v>942.46</v>
      </c>
      <c r="F55" s="8"/>
      <c r="G55" s="7">
        <f t="shared" si="7"/>
        <v>942.46</v>
      </c>
      <c r="H55" s="8"/>
      <c r="I55" s="3">
        <v>44888</v>
      </c>
    </row>
    <row r="56" spans="1:9" ht="30" customHeight="1" x14ac:dyDescent="0.25">
      <c r="A56" s="7" t="s">
        <v>59</v>
      </c>
      <c r="B56" s="8"/>
      <c r="C56" s="7">
        <v>2</v>
      </c>
      <c r="D56" s="8"/>
      <c r="E56" s="7">
        <v>2249.64</v>
      </c>
      <c r="F56" s="8"/>
      <c r="G56" s="7">
        <f t="shared" si="7"/>
        <v>4499.28</v>
      </c>
      <c r="H56" s="8"/>
      <c r="I56" s="3">
        <v>44889</v>
      </c>
    </row>
    <row r="57" spans="1:9" x14ac:dyDescent="0.25">
      <c r="A57" s="7" t="s">
        <v>60</v>
      </c>
      <c r="B57" s="8"/>
      <c r="C57" s="7">
        <v>14</v>
      </c>
      <c r="D57" s="8"/>
      <c r="E57" s="7">
        <v>577.54</v>
      </c>
      <c r="F57" s="8"/>
      <c r="G57" s="7">
        <v>8085.6</v>
      </c>
      <c r="H57" s="8"/>
      <c r="I57" s="3">
        <v>44889</v>
      </c>
    </row>
    <row r="58" spans="1:9" x14ac:dyDescent="0.25">
      <c r="A58" s="7" t="s">
        <v>61</v>
      </c>
      <c r="B58" s="8"/>
      <c r="C58" s="7">
        <v>7.8</v>
      </c>
      <c r="D58" s="8"/>
      <c r="E58" s="7">
        <v>563.23</v>
      </c>
      <c r="F58" s="8"/>
      <c r="G58" s="7">
        <v>4393.2</v>
      </c>
      <c r="H58" s="8"/>
      <c r="I58" s="3">
        <v>44923</v>
      </c>
    </row>
    <row r="59" spans="1:9" x14ac:dyDescent="0.25">
      <c r="A59" s="7" t="s">
        <v>22</v>
      </c>
      <c r="B59" s="8"/>
      <c r="C59" s="23" t="s">
        <v>21</v>
      </c>
      <c r="D59" s="24"/>
      <c r="E59" s="21">
        <v>4.43</v>
      </c>
      <c r="F59" s="22"/>
      <c r="G59" s="10">
        <f>SUM(E59*1721.5*7)</f>
        <v>53383.714999999997</v>
      </c>
      <c r="H59" s="11"/>
      <c r="I59" s="4">
        <v>2022</v>
      </c>
    </row>
    <row r="60" spans="1:9" x14ac:dyDescent="0.25">
      <c r="A60" s="7" t="s">
        <v>23</v>
      </c>
      <c r="B60" s="8"/>
      <c r="C60" s="23" t="s">
        <v>21</v>
      </c>
      <c r="D60" s="24"/>
      <c r="E60" s="21">
        <v>5.0199999999999996</v>
      </c>
      <c r="F60" s="22"/>
      <c r="G60" s="10">
        <f>SUM(E60*1721.5*5)</f>
        <v>43209.649999999994</v>
      </c>
      <c r="H60" s="11"/>
      <c r="I60" s="4">
        <v>2022</v>
      </c>
    </row>
    <row r="61" spans="1:9" x14ac:dyDescent="0.25">
      <c r="A61" s="7" t="s">
        <v>14</v>
      </c>
      <c r="B61" s="8"/>
      <c r="C61" s="7"/>
      <c r="D61" s="8"/>
      <c r="E61" s="7"/>
      <c r="F61" s="8"/>
      <c r="G61" s="10">
        <f>SUM(G31:H60)</f>
        <v>221007.94500000001</v>
      </c>
      <c r="H61" s="11"/>
      <c r="I61" s="4"/>
    </row>
    <row r="62" spans="1:9" x14ac:dyDescent="0.25">
      <c r="G62" s="5"/>
      <c r="H62" s="5"/>
    </row>
    <row r="63" spans="1:9" x14ac:dyDescent="0.25">
      <c r="B63" t="s">
        <v>62</v>
      </c>
      <c r="C63" t="s">
        <v>63</v>
      </c>
    </row>
    <row r="64" spans="1:9" x14ac:dyDescent="0.25">
      <c r="B64" t="s">
        <v>64</v>
      </c>
    </row>
    <row r="65" spans="2:3" x14ac:dyDescent="0.25">
      <c r="B65" t="s">
        <v>16</v>
      </c>
      <c r="C65" t="s">
        <v>17</v>
      </c>
    </row>
    <row r="66" spans="2:3" x14ac:dyDescent="0.25">
      <c r="B66" t="s">
        <v>64</v>
      </c>
    </row>
    <row r="68" spans="2:3" x14ac:dyDescent="0.25">
      <c r="B68" t="s">
        <v>18</v>
      </c>
      <c r="C68" t="s">
        <v>19</v>
      </c>
    </row>
    <row r="69" spans="2:3" x14ac:dyDescent="0.25">
      <c r="B69" t="s">
        <v>20</v>
      </c>
    </row>
  </sheetData>
  <mergeCells count="148">
    <mergeCell ref="A31:B31"/>
    <mergeCell ref="C31:D31"/>
    <mergeCell ref="E31:F31"/>
    <mergeCell ref="G31:H31"/>
    <mergeCell ref="A47:B47"/>
    <mergeCell ref="C47:D47"/>
    <mergeCell ref="E47:F47"/>
    <mergeCell ref="G47:H47"/>
    <mergeCell ref="A48:B48"/>
    <mergeCell ref="C48:D48"/>
    <mergeCell ref="E48:F48"/>
    <mergeCell ref="G48:H48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51:B51"/>
    <mergeCell ref="C51:D51"/>
    <mergeCell ref="E51:F51"/>
    <mergeCell ref="G51:H51"/>
    <mergeCell ref="A46:B46"/>
    <mergeCell ref="C46:D46"/>
    <mergeCell ref="E46:F46"/>
    <mergeCell ref="G46:H46"/>
    <mergeCell ref="A52:B52"/>
    <mergeCell ref="C52:D52"/>
    <mergeCell ref="E52:F52"/>
    <mergeCell ref="G52:H52"/>
    <mergeCell ref="A49:B49"/>
    <mergeCell ref="C49:D49"/>
    <mergeCell ref="E49:F49"/>
    <mergeCell ref="G49:H49"/>
    <mergeCell ref="A50:B50"/>
    <mergeCell ref="C50:D50"/>
    <mergeCell ref="E50:F50"/>
    <mergeCell ref="G50:H50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G60:H60"/>
    <mergeCell ref="E60:F60"/>
    <mergeCell ref="C60:D60"/>
    <mergeCell ref="A60:B60"/>
    <mergeCell ref="A59:B59"/>
    <mergeCell ref="C59:D59"/>
    <mergeCell ref="E59:F59"/>
    <mergeCell ref="G59:H59"/>
    <mergeCell ref="A27:I27"/>
    <mergeCell ref="A30:B30"/>
    <mergeCell ref="C30:D30"/>
    <mergeCell ref="E30:F30"/>
    <mergeCell ref="G30:H30"/>
    <mergeCell ref="H24:I24"/>
    <mergeCell ref="H25:I25"/>
    <mergeCell ref="A20:G20"/>
    <mergeCell ref="H20:I20"/>
    <mergeCell ref="A19:G19"/>
    <mergeCell ref="A21:G21"/>
    <mergeCell ref="A22:G22"/>
    <mergeCell ref="A61:B61"/>
    <mergeCell ref="C61:D61"/>
    <mergeCell ref="E61:F61"/>
    <mergeCell ref="G61:H61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A42:B42"/>
    <mergeCell ref="C42:D42"/>
    <mergeCell ref="E42:F42"/>
    <mergeCell ref="G42:H42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57:B57"/>
    <mergeCell ref="C57:D57"/>
    <mergeCell ref="E57:F57"/>
    <mergeCell ref="G57:H57"/>
    <mergeCell ref="A58:B58"/>
    <mergeCell ref="C58:D58"/>
    <mergeCell ref="E58:F58"/>
    <mergeCell ref="G58:H58"/>
    <mergeCell ref="A53:B53"/>
    <mergeCell ref="C53:D53"/>
    <mergeCell ref="E53:F53"/>
    <mergeCell ref="G53:H53"/>
    <mergeCell ref="A54:B54"/>
    <mergeCell ref="C54:D54"/>
    <mergeCell ref="E54:F54"/>
    <mergeCell ref="G54:H54"/>
    <mergeCell ref="A55:B55"/>
    <mergeCell ref="C55:D55"/>
    <mergeCell ref="E55:F55"/>
    <mergeCell ref="G55:H55"/>
    <mergeCell ref="A56:B56"/>
    <mergeCell ref="C56:D56"/>
    <mergeCell ref="E56:F56"/>
    <mergeCell ref="G56:H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2023-02-02T04:33:01Z</dcterms:modified>
</cp:coreProperties>
</file>